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現況報告\医療機構報告\5年度\"/>
    </mc:Choice>
  </mc:AlternateContent>
  <xr:revisionPtr revIDLastSave="0" documentId="8_{C64C9499-808C-4660-B5E6-AB5AB918A25D}" xr6:coauthVersionLast="47" xr6:coauthVersionMax="47" xr10:uidLastSave="{00000000-0000-0000-0000-000000000000}"/>
  <bookViews>
    <workbookView xWindow="-108" yWindow="-108" windowWidth="23256" windowHeight="12576" xr2:uid="{4124D8EF-EBDF-4349-9483-F8677EAD42DB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G56" i="1"/>
  <c r="I56" i="1" s="1"/>
  <c r="E56" i="1"/>
  <c r="E55" i="1"/>
  <c r="E54" i="1"/>
  <c r="E53" i="1"/>
  <c r="E52" i="1"/>
  <c r="E51" i="1"/>
  <c r="E50" i="1"/>
  <c r="E49" i="1"/>
  <c r="E48" i="1"/>
  <c r="I47" i="1"/>
  <c r="E47" i="1"/>
  <c r="I46" i="1"/>
  <c r="E46" i="1"/>
  <c r="I45" i="1"/>
  <c r="E45" i="1"/>
  <c r="I44" i="1"/>
  <c r="E44" i="1"/>
  <c r="I43" i="1"/>
  <c r="E43" i="1"/>
  <c r="E42" i="1"/>
  <c r="E41" i="1"/>
  <c r="I40" i="1"/>
  <c r="E40" i="1"/>
  <c r="I39" i="1"/>
  <c r="E39" i="1"/>
  <c r="I38" i="1"/>
  <c r="E38" i="1"/>
  <c r="I37" i="1"/>
  <c r="E37" i="1"/>
  <c r="I36" i="1"/>
  <c r="E36" i="1"/>
  <c r="I35" i="1"/>
  <c r="D35" i="1"/>
  <c r="E35" i="1" s="1"/>
  <c r="C35" i="1"/>
  <c r="I34" i="1"/>
  <c r="E34" i="1"/>
  <c r="I33" i="1"/>
  <c r="E33" i="1"/>
  <c r="I32" i="1"/>
  <c r="E32" i="1"/>
  <c r="I31" i="1"/>
  <c r="E31" i="1"/>
  <c r="I30" i="1"/>
  <c r="D30" i="1"/>
  <c r="E30" i="1" s="1"/>
  <c r="C30" i="1"/>
  <c r="H29" i="1"/>
  <c r="G29" i="1"/>
  <c r="I29" i="1" s="1"/>
  <c r="C29" i="1"/>
  <c r="I28" i="1"/>
  <c r="I27" i="1"/>
  <c r="I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H9" i="1"/>
  <c r="I9" i="1" s="1"/>
  <c r="G9" i="1"/>
  <c r="G41" i="1" s="1"/>
  <c r="D9" i="1"/>
  <c r="C9" i="1"/>
  <c r="C57" i="1" s="1"/>
  <c r="D57" i="1" l="1"/>
  <c r="E57" i="1" s="1"/>
  <c r="I41" i="1"/>
  <c r="G57" i="1"/>
  <c r="E9" i="1"/>
  <c r="D29" i="1"/>
  <c r="E29" i="1" s="1"/>
  <c r="H41" i="1"/>
  <c r="H57" i="1" s="1"/>
  <c r="I57" i="1" l="1"/>
</calcChain>
</file>

<file path=xl/sharedStrings.xml><?xml version="1.0" encoding="utf-8"?>
<sst xmlns="http://schemas.openxmlformats.org/spreadsheetml/2006/main" count="99" uniqueCount="91">
  <si>
    <t>第三号第一様式（第二十七条第四項関係）</t>
    <phoneticPr fontId="4"/>
  </si>
  <si>
    <t>法人単位貸借対照表</t>
    <phoneticPr fontId="2"/>
  </si>
  <si>
    <t>令和6年3月31日現在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</si>
  <si>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</si>
  <si>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</si>
  <si>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</si>
  <si>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</si>
  <si>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</si>
  <si>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</si>
  <si>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</si>
  <si>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</si>
  <si>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</si>
  <si>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</si>
  <si>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有価証券</t>
  </si>
  <si>
    <t>　事業未払金</t>
  </si>
  <si>
    <t>　事業未収金</t>
  </si>
  <si>
    <t>　その他の未払金</t>
  </si>
  <si>
    <t>　未収金</t>
  </si>
  <si>
    <t>　社会福祉連携推進業務短期運営資金借入金</t>
  </si>
  <si>
    <t>　未収補助金</t>
  </si>
  <si>
    <t>　１年以内返済予定社会福祉連携推進業務設備資金借入金</t>
  </si>
  <si>
    <t>　立替金</t>
  </si>
  <si>
    <t>　１年以内返済予定設備資金借入金</t>
  </si>
  <si>
    <t>　前払金</t>
  </si>
  <si>
    <t>　１年以内返済予定社会福祉連携推進業務長期運営資金借入金</t>
  </si>
  <si>
    <t>　前払費用</t>
  </si>
  <si>
    <t>　１年以内返済予定長期運営資金借入金</t>
  </si>
  <si>
    <t>　１年以内回収予定社会福祉連携推進業務長期貸付金</t>
  </si>
  <si>
    <t>　１年以内返済予定リース債務</t>
  </si>
  <si>
    <t>　１年以内回収予定長期貸付金</t>
  </si>
  <si>
    <t>　１年以内返済予定役員等長期借入金</t>
  </si>
  <si>
    <t>　社会福祉連携推進業務短期貸付金</t>
  </si>
  <si>
    <t>　１年以内支払予定長期未払金</t>
  </si>
  <si>
    <t>　短期貸付金</t>
  </si>
  <si>
    <t>　未払費用</t>
  </si>
  <si>
    <t>　仮払金</t>
  </si>
  <si>
    <t>　預り金</t>
  </si>
  <si>
    <t>　その他の流動資産</t>
  </si>
  <si>
    <t>　職員預り金</t>
  </si>
  <si>
    <t>　貸倒引当金</t>
  </si>
  <si>
    <t>　前受金</t>
  </si>
  <si>
    <t>　徴収不能引当金</t>
  </si>
  <si>
    <t>　前受収益</t>
  </si>
  <si>
    <t>　仮受金</t>
  </si>
  <si>
    <t>　賞与引当金</t>
  </si>
  <si>
    <t>　その他の流動負債</t>
  </si>
  <si>
    <t>固定資産</t>
  </si>
  <si>
    <t>固定負債</t>
  </si>
  <si>
    <t>基本財産</t>
  </si>
  <si>
    <t>　社会福祉連携推進業務設備資金借入金</t>
  </si>
  <si>
    <t>　土地</t>
  </si>
  <si>
    <t>　設備資金借入金</t>
  </si>
  <si>
    <t>　建物</t>
  </si>
  <si>
    <t>　社会福祉連携推進業務長期運営資金借入金</t>
  </si>
  <si>
    <t>　定期預金</t>
  </si>
  <si>
    <t>　長期運営資金借入金</t>
  </si>
  <si>
    <t>　投資有価証券</t>
  </si>
  <si>
    <t>　リース債務</t>
  </si>
  <si>
    <t>その他の固定資産</t>
  </si>
  <si>
    <t>　役員等長期借入金</t>
  </si>
  <si>
    <t>　退職給付引当金</t>
  </si>
  <si>
    <t>　役員退職慰労引当金</t>
  </si>
  <si>
    <t>　構築物</t>
  </si>
  <si>
    <t>　長期未払金</t>
  </si>
  <si>
    <t>　機械及び装置</t>
  </si>
  <si>
    <t>　長期預り金</t>
  </si>
  <si>
    <t>　車輌運搬具</t>
  </si>
  <si>
    <t>　その他の固定負債</t>
  </si>
  <si>
    <t>　器具及び備品</t>
  </si>
  <si>
    <t>負債の部合計</t>
  </si>
  <si>
    <t>　建設仮勘定</t>
  </si>
  <si>
    <t>純資産の部</t>
  </si>
  <si>
    <t>　有形リース資産</t>
  </si>
  <si>
    <t>基本金</t>
  </si>
  <si>
    <t>　権利</t>
  </si>
  <si>
    <t>国庫補助金等特別積立金</t>
  </si>
  <si>
    <t>　ソフトウェア</t>
  </si>
  <si>
    <t>その他の積立金</t>
  </si>
  <si>
    <t>　無形リース資産</t>
  </si>
  <si>
    <t>次期繰越活動増減差額</t>
  </si>
  <si>
    <t>（うち当期活動増減差額）</t>
  </si>
  <si>
    <t>　社会福祉連携推進業務長期貸付金</t>
  </si>
  <si>
    <t>　長期貸付金</t>
  </si>
  <si>
    <t>　退職給付引当資産</t>
  </si>
  <si>
    <t>　長期預り金積立資産</t>
  </si>
  <si>
    <t>　差入保証金</t>
  </si>
  <si>
    <t>　長期前払費用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</si>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</sst>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C754BFB9-0BB7-4E29-8CC0-DC2A23C48844}"/>
    <cellStyle name="標準 3" xfId="2" xr:uid="{BEF37542-1C15-4007-ADE1-9A6E7E11FC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11D49-5CE8-48C1-8384-4253B75F5503}">
  <sheetPr>
    <pageSetUpPr fitToPage="1"/>
  </sheetPr>
  <dimension ref="B1:I57"/>
  <sheetViews>
    <sheetView showGridLines="0" tabSelected="1" workbookViewId="0"/>
  </sheetViews>
  <sheetFormatPr defaultRowHeight="18" x14ac:dyDescent="0.45"/>
  <cols>
    <col min="1" max="1" width="3" customWidth="1"/>
    <col min="2" max="2" width="36.5" customWidth="1"/>
    <col min="3" max="5" width="21.296875" customWidth="1"/>
    <col min="6" max="6" width="36.5" customWidth="1"/>
    <col min="7" max="9" width="21.296875" customWidth="1"/>
  </cols>
  <sheetData>
    <row r="1" spans="2:9" x14ac:dyDescent="0.45">
      <c r="B1" s="1"/>
      <c r="C1" s="1"/>
      <c r="D1" s="1"/>
      <c r="E1" s="1"/>
      <c r="F1" s="1"/>
      <c r="G1" s="1"/>
      <c r="H1" s="1"/>
      <c r="I1" s="1"/>
    </row>
    <row r="2" spans="2:9" ht="22.8" x14ac:dyDescent="0.45">
      <c r="B2" s="2"/>
      <c r="C2" s="1"/>
      <c r="D2" s="1"/>
      <c r="E2" s="1"/>
      <c r="F2" s="1"/>
      <c r="G2" s="1"/>
      <c r="H2" s="3"/>
      <c r="I2" s="3" t="s">
        <v>0</v>
      </c>
    </row>
    <row r="3" spans="2:9" ht="22.8" x14ac:dyDescent="0.45">
      <c r="B3" s="4" t="s">
        <v>1</v>
      </c>
      <c r="C3" s="4"/>
      <c r="D3" s="4"/>
      <c r="E3" s="4"/>
      <c r="F3" s="4"/>
      <c r="G3" s="4"/>
      <c r="H3" s="4"/>
      <c r="I3" s="4"/>
    </row>
    <row r="4" spans="2:9" ht="22.8" x14ac:dyDescent="0.45">
      <c r="B4" s="5"/>
      <c r="C4" s="2"/>
      <c r="D4" s="1"/>
      <c r="E4" s="1"/>
      <c r="F4" s="1"/>
      <c r="G4" s="1"/>
      <c r="H4" s="1"/>
      <c r="I4" s="1"/>
    </row>
    <row r="5" spans="2:9" ht="22.8" x14ac:dyDescent="0.45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5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5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5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5">
      <c r="B9" s="14" t="s">
        <v>9</v>
      </c>
      <c r="C9" s="15">
        <f>+C10+C11+C12+C13+C14+C15+C16+C17+C18+C19+C20+C21+C22+C23-ABS(C24)-ABS(C25)</f>
        <v>25894185</v>
      </c>
      <c r="D9" s="16">
        <f>+D10+D11+D12+D13+D14+D15+D16+D17+D18+D19+D20+D21+D22+D23-ABS(D24)-ABS(D25)</f>
        <v>23799823</v>
      </c>
      <c r="E9" s="15">
        <f>C9-D9</f>
        <v>2094362</v>
      </c>
      <c r="F9" s="14" t="s">
        <v>10</v>
      </c>
      <c r="G9" s="15">
        <f>+G10+G11+G12+G13+G14+G15+G16+G17+G18+G19+G20+G21+G22+G23+G24+G25+G26+G27+G28</f>
        <v>5413280</v>
      </c>
      <c r="H9" s="16">
        <f>+H10+H11+H12+H13+H14+H15+H16+H17+H18+H19+H20+H21+H22+H23+H24+H25+H26+H27+H28</f>
        <v>2756642</v>
      </c>
      <c r="I9" s="15">
        <f>G9-H9</f>
        <v>2656638</v>
      </c>
    </row>
    <row r="10" spans="2:9" x14ac:dyDescent="0.45">
      <c r="B10" s="17" t="s">
        <v>11</v>
      </c>
      <c r="C10" s="18">
        <v>15934865</v>
      </c>
      <c r="D10" s="19">
        <v>15289352</v>
      </c>
      <c r="E10" s="18">
        <f t="shared" ref="E10:E57" si="0">C10-D10</f>
        <v>645513</v>
      </c>
      <c r="F10" s="17" t="s">
        <v>12</v>
      </c>
      <c r="G10" s="18"/>
      <c r="H10" s="19"/>
      <c r="I10" s="18">
        <f t="shared" ref="I10:I57" si="1">G10-H10</f>
        <v>0</v>
      </c>
    </row>
    <row r="11" spans="2:9" x14ac:dyDescent="0.45">
      <c r="B11" s="20" t="s">
        <v>13</v>
      </c>
      <c r="C11" s="21"/>
      <c r="D11" s="22"/>
      <c r="E11" s="21">
        <f t="shared" si="0"/>
        <v>0</v>
      </c>
      <c r="F11" s="20" t="s">
        <v>14</v>
      </c>
      <c r="G11" s="21">
        <v>4337312</v>
      </c>
      <c r="H11" s="22">
        <v>2265726</v>
      </c>
      <c r="I11" s="21">
        <f t="shared" si="1"/>
        <v>2071586</v>
      </c>
    </row>
    <row r="12" spans="2:9" x14ac:dyDescent="0.45">
      <c r="B12" s="20" t="s">
        <v>15</v>
      </c>
      <c r="C12" s="21">
        <v>8713170</v>
      </c>
      <c r="D12" s="22">
        <v>6558986</v>
      </c>
      <c r="E12" s="21">
        <f t="shared" si="0"/>
        <v>2154184</v>
      </c>
      <c r="F12" s="20" t="s">
        <v>16</v>
      </c>
      <c r="G12" s="21"/>
      <c r="H12" s="22"/>
      <c r="I12" s="21">
        <f t="shared" si="1"/>
        <v>0</v>
      </c>
    </row>
    <row r="13" spans="2:9" x14ac:dyDescent="0.45">
      <c r="B13" s="20" t="s">
        <v>17</v>
      </c>
      <c r="C13" s="21"/>
      <c r="D13" s="22"/>
      <c r="E13" s="21">
        <f t="shared" si="0"/>
        <v>0</v>
      </c>
      <c r="F13" s="20" t="s">
        <v>18</v>
      </c>
      <c r="G13" s="21"/>
      <c r="H13" s="22"/>
      <c r="I13" s="21">
        <f t="shared" si="1"/>
        <v>0</v>
      </c>
    </row>
    <row r="14" spans="2:9" x14ac:dyDescent="0.45">
      <c r="B14" s="20" t="s">
        <v>19</v>
      </c>
      <c r="C14" s="21">
        <v>1191700</v>
      </c>
      <c r="D14" s="22">
        <v>1897035</v>
      </c>
      <c r="E14" s="21">
        <f t="shared" si="0"/>
        <v>-705335</v>
      </c>
      <c r="F14" s="20" t="s">
        <v>20</v>
      </c>
      <c r="G14" s="21"/>
      <c r="H14" s="22"/>
      <c r="I14" s="21">
        <f t="shared" si="1"/>
        <v>0</v>
      </c>
    </row>
    <row r="15" spans="2:9" x14ac:dyDescent="0.45">
      <c r="B15" s="20" t="s">
        <v>21</v>
      </c>
      <c r="C15" s="21"/>
      <c r="D15" s="22"/>
      <c r="E15" s="21">
        <f t="shared" si="0"/>
        <v>0</v>
      </c>
      <c r="F15" s="20" t="s">
        <v>22</v>
      </c>
      <c r="G15" s="21">
        <v>0</v>
      </c>
      <c r="H15" s="22">
        <v>0</v>
      </c>
      <c r="I15" s="21">
        <f t="shared" si="1"/>
        <v>0</v>
      </c>
    </row>
    <row r="16" spans="2:9" x14ac:dyDescent="0.45">
      <c r="B16" s="20" t="s">
        <v>23</v>
      </c>
      <c r="C16" s="21">
        <v>54450</v>
      </c>
      <c r="D16" s="22">
        <v>54450</v>
      </c>
      <c r="E16" s="21">
        <f t="shared" si="0"/>
        <v>0</v>
      </c>
      <c r="F16" s="20" t="s">
        <v>24</v>
      </c>
      <c r="G16" s="21"/>
      <c r="H16" s="22"/>
      <c r="I16" s="21">
        <f t="shared" si="1"/>
        <v>0</v>
      </c>
    </row>
    <row r="17" spans="2:9" x14ac:dyDescent="0.45">
      <c r="B17" s="20" t="s">
        <v>25</v>
      </c>
      <c r="C17" s="21"/>
      <c r="D17" s="22"/>
      <c r="E17" s="21">
        <f t="shared" si="0"/>
        <v>0</v>
      </c>
      <c r="F17" s="20" t="s">
        <v>26</v>
      </c>
      <c r="G17" s="21"/>
      <c r="H17" s="22"/>
      <c r="I17" s="21">
        <f t="shared" si="1"/>
        <v>0</v>
      </c>
    </row>
    <row r="18" spans="2:9" x14ac:dyDescent="0.45">
      <c r="B18" s="20" t="s">
        <v>27</v>
      </c>
      <c r="C18" s="21"/>
      <c r="D18" s="22"/>
      <c r="E18" s="21">
        <f t="shared" si="0"/>
        <v>0</v>
      </c>
      <c r="F18" s="20" t="s">
        <v>28</v>
      </c>
      <c r="G18" s="21"/>
      <c r="H18" s="22"/>
      <c r="I18" s="21">
        <f t="shared" si="1"/>
        <v>0</v>
      </c>
    </row>
    <row r="19" spans="2:9" x14ac:dyDescent="0.45">
      <c r="B19" s="20" t="s">
        <v>29</v>
      </c>
      <c r="C19" s="21"/>
      <c r="D19" s="22"/>
      <c r="E19" s="21">
        <f t="shared" si="0"/>
        <v>0</v>
      </c>
      <c r="F19" s="20" t="s">
        <v>30</v>
      </c>
      <c r="G19" s="21"/>
      <c r="H19" s="22"/>
      <c r="I19" s="21">
        <f t="shared" si="1"/>
        <v>0</v>
      </c>
    </row>
    <row r="20" spans="2:9" x14ac:dyDescent="0.45">
      <c r="B20" s="20" t="s">
        <v>31</v>
      </c>
      <c r="C20" s="21"/>
      <c r="D20" s="22"/>
      <c r="E20" s="21">
        <f t="shared" si="0"/>
        <v>0</v>
      </c>
      <c r="F20" s="20" t="s">
        <v>32</v>
      </c>
      <c r="G20" s="21"/>
      <c r="H20" s="22"/>
      <c r="I20" s="21">
        <f t="shared" si="1"/>
        <v>0</v>
      </c>
    </row>
    <row r="21" spans="2:9" x14ac:dyDescent="0.45">
      <c r="B21" s="20" t="s">
        <v>33</v>
      </c>
      <c r="C21" s="21"/>
      <c r="D21" s="22"/>
      <c r="E21" s="21">
        <f t="shared" si="0"/>
        <v>0</v>
      </c>
      <c r="F21" s="20" t="s">
        <v>34</v>
      </c>
      <c r="G21" s="21"/>
      <c r="H21" s="22"/>
      <c r="I21" s="21">
        <f t="shared" si="1"/>
        <v>0</v>
      </c>
    </row>
    <row r="22" spans="2:9" x14ac:dyDescent="0.45">
      <c r="B22" s="20" t="s">
        <v>35</v>
      </c>
      <c r="C22" s="21"/>
      <c r="D22" s="22"/>
      <c r="E22" s="21">
        <f t="shared" si="0"/>
        <v>0</v>
      </c>
      <c r="F22" s="20" t="s">
        <v>36</v>
      </c>
      <c r="G22" s="21">
        <v>0</v>
      </c>
      <c r="H22" s="22">
        <v>0</v>
      </c>
      <c r="I22" s="21">
        <f t="shared" si="1"/>
        <v>0</v>
      </c>
    </row>
    <row r="23" spans="2:9" x14ac:dyDescent="0.45">
      <c r="B23" s="20" t="s">
        <v>37</v>
      </c>
      <c r="C23" s="21"/>
      <c r="D23" s="22"/>
      <c r="E23" s="21">
        <f t="shared" si="0"/>
        <v>0</v>
      </c>
      <c r="F23" s="20" t="s">
        <v>38</v>
      </c>
      <c r="G23" s="21">
        <v>1075968</v>
      </c>
      <c r="H23" s="22">
        <v>490916</v>
      </c>
      <c r="I23" s="21">
        <f t="shared" si="1"/>
        <v>585052</v>
      </c>
    </row>
    <row r="24" spans="2:9" x14ac:dyDescent="0.45">
      <c r="B24" s="20" t="s">
        <v>39</v>
      </c>
      <c r="C24" s="21"/>
      <c r="D24" s="22"/>
      <c r="E24" s="21">
        <f t="shared" si="0"/>
        <v>0</v>
      </c>
      <c r="F24" s="20" t="s">
        <v>40</v>
      </c>
      <c r="G24" s="21"/>
      <c r="H24" s="22"/>
      <c r="I24" s="21">
        <f t="shared" si="1"/>
        <v>0</v>
      </c>
    </row>
    <row r="25" spans="2:9" x14ac:dyDescent="0.45">
      <c r="B25" s="20" t="s">
        <v>41</v>
      </c>
      <c r="C25" s="21"/>
      <c r="D25" s="22"/>
      <c r="E25" s="21">
        <f t="shared" si="0"/>
        <v>0</v>
      </c>
      <c r="F25" s="20" t="s">
        <v>42</v>
      </c>
      <c r="G25" s="21"/>
      <c r="H25" s="22"/>
      <c r="I25" s="21">
        <f t="shared" si="1"/>
        <v>0</v>
      </c>
    </row>
    <row r="26" spans="2:9" x14ac:dyDescent="0.45">
      <c r="B26" s="20"/>
      <c r="C26" s="21"/>
      <c r="D26" s="21"/>
      <c r="E26" s="21"/>
      <c r="F26" s="20" t="s">
        <v>43</v>
      </c>
      <c r="G26" s="21"/>
      <c r="H26" s="22"/>
      <c r="I26" s="21">
        <f t="shared" si="1"/>
        <v>0</v>
      </c>
    </row>
    <row r="27" spans="2:9" x14ac:dyDescent="0.45">
      <c r="B27" s="20"/>
      <c r="C27" s="21"/>
      <c r="D27" s="21"/>
      <c r="E27" s="21"/>
      <c r="F27" s="20" t="s">
        <v>44</v>
      </c>
      <c r="G27" s="21">
        <v>0</v>
      </c>
      <c r="H27" s="22">
        <v>0</v>
      </c>
      <c r="I27" s="21">
        <f t="shared" si="1"/>
        <v>0</v>
      </c>
    </row>
    <row r="28" spans="2:9" x14ac:dyDescent="0.45">
      <c r="B28" s="20"/>
      <c r="C28" s="21"/>
      <c r="D28" s="21"/>
      <c r="E28" s="21"/>
      <c r="F28" s="20" t="s">
        <v>45</v>
      </c>
      <c r="G28" s="21"/>
      <c r="H28" s="22"/>
      <c r="I28" s="21">
        <f t="shared" si="1"/>
        <v>0</v>
      </c>
    </row>
    <row r="29" spans="2:9" x14ac:dyDescent="0.45">
      <c r="B29" s="14" t="s">
        <v>46</v>
      </c>
      <c r="C29" s="15">
        <f>+C30 +C35</f>
        <v>160519869</v>
      </c>
      <c r="D29" s="16">
        <f>+D30 +D35</f>
        <v>161136020</v>
      </c>
      <c r="E29" s="15">
        <f t="shared" si="0"/>
        <v>-616151</v>
      </c>
      <c r="F29" s="14" t="s">
        <v>47</v>
      </c>
      <c r="G29" s="15">
        <f>+G30+G31+G32+G33+G34+G35+G36+G37+G38+G39+G40</f>
        <v>6580477</v>
      </c>
      <c r="H29" s="16">
        <f>+H30+H31+H32+H33+H34+H35+H36+H37+H38+H39+H40</f>
        <v>5583220</v>
      </c>
      <c r="I29" s="15">
        <f t="shared" si="1"/>
        <v>997257</v>
      </c>
    </row>
    <row r="30" spans="2:9" x14ac:dyDescent="0.45">
      <c r="B30" s="14" t="s">
        <v>48</v>
      </c>
      <c r="C30" s="15">
        <f>+C31+C32+C33+C34</f>
        <v>96444364</v>
      </c>
      <c r="D30" s="16">
        <f>+D31+D32+D33+D34</f>
        <v>99984019</v>
      </c>
      <c r="E30" s="15">
        <f t="shared" si="0"/>
        <v>-3539655</v>
      </c>
      <c r="F30" s="17" t="s">
        <v>49</v>
      </c>
      <c r="G30" s="18"/>
      <c r="H30" s="19"/>
      <c r="I30" s="18">
        <f t="shared" si="1"/>
        <v>0</v>
      </c>
    </row>
    <row r="31" spans="2:9" x14ac:dyDescent="0.45">
      <c r="B31" s="17" t="s">
        <v>50</v>
      </c>
      <c r="C31" s="18"/>
      <c r="D31" s="19"/>
      <c r="E31" s="18">
        <f t="shared" si="0"/>
        <v>0</v>
      </c>
      <c r="F31" s="20" t="s">
        <v>51</v>
      </c>
      <c r="G31" s="21"/>
      <c r="H31" s="22"/>
      <c r="I31" s="21">
        <f t="shared" si="1"/>
        <v>0</v>
      </c>
    </row>
    <row r="32" spans="2:9" x14ac:dyDescent="0.45">
      <c r="B32" s="20" t="s">
        <v>52</v>
      </c>
      <c r="C32" s="21">
        <v>96444364</v>
      </c>
      <c r="D32" s="22">
        <v>99984019</v>
      </c>
      <c r="E32" s="21">
        <f t="shared" si="0"/>
        <v>-3539655</v>
      </c>
      <c r="F32" s="20" t="s">
        <v>53</v>
      </c>
      <c r="G32" s="21"/>
      <c r="H32" s="22"/>
      <c r="I32" s="21">
        <f t="shared" si="1"/>
        <v>0</v>
      </c>
    </row>
    <row r="33" spans="2:9" x14ac:dyDescent="0.45">
      <c r="B33" s="20" t="s">
        <v>54</v>
      </c>
      <c r="C33" s="21"/>
      <c r="D33" s="22"/>
      <c r="E33" s="21">
        <f t="shared" si="0"/>
        <v>0</v>
      </c>
      <c r="F33" s="20" t="s">
        <v>55</v>
      </c>
      <c r="G33" s="21"/>
      <c r="H33" s="22"/>
      <c r="I33" s="21">
        <f t="shared" si="1"/>
        <v>0</v>
      </c>
    </row>
    <row r="34" spans="2:9" x14ac:dyDescent="0.45">
      <c r="B34" s="20" t="s">
        <v>56</v>
      </c>
      <c r="C34" s="21"/>
      <c r="D34" s="22"/>
      <c r="E34" s="21">
        <f t="shared" si="0"/>
        <v>0</v>
      </c>
      <c r="F34" s="20" t="s">
        <v>57</v>
      </c>
      <c r="G34" s="21"/>
      <c r="H34" s="22"/>
      <c r="I34" s="21">
        <f t="shared" si="1"/>
        <v>0</v>
      </c>
    </row>
    <row r="35" spans="2:9" x14ac:dyDescent="0.45">
      <c r="B35" s="14" t="s">
        <v>58</v>
      </c>
      <c r="C35" s="15">
        <f>+C36+C37+C38+C39+C40+C41+C42+C43+C44+C45+C46+C47+C48+C49+C50+C51+C52+C53+C54-ABS(C55)-ABS(C56)</f>
        <v>64075505</v>
      </c>
      <c r="D35" s="16">
        <f>+D36+D37+D38+D39+D40+D41+D42+D43+D44+D45+D46+D47+D48+D49+D50+D51+D52+D53+D54-ABS(D55)-ABS(D56)</f>
        <v>61152001</v>
      </c>
      <c r="E35" s="15">
        <f t="shared" si="0"/>
        <v>2923504</v>
      </c>
      <c r="F35" s="20" t="s">
        <v>59</v>
      </c>
      <c r="G35" s="21"/>
      <c r="H35" s="22"/>
      <c r="I35" s="21">
        <f t="shared" si="1"/>
        <v>0</v>
      </c>
    </row>
    <row r="36" spans="2:9" x14ac:dyDescent="0.45">
      <c r="B36" s="17" t="s">
        <v>50</v>
      </c>
      <c r="C36" s="18"/>
      <c r="D36" s="19"/>
      <c r="E36" s="18">
        <f t="shared" si="0"/>
        <v>0</v>
      </c>
      <c r="F36" s="20" t="s">
        <v>60</v>
      </c>
      <c r="G36" s="21">
        <v>6580477</v>
      </c>
      <c r="H36" s="22">
        <v>5583220</v>
      </c>
      <c r="I36" s="21">
        <f t="shared" si="1"/>
        <v>997257</v>
      </c>
    </row>
    <row r="37" spans="2:9" x14ac:dyDescent="0.45">
      <c r="B37" s="20" t="s">
        <v>52</v>
      </c>
      <c r="C37" s="21"/>
      <c r="D37" s="22"/>
      <c r="E37" s="21">
        <f t="shared" si="0"/>
        <v>0</v>
      </c>
      <c r="F37" s="20" t="s">
        <v>61</v>
      </c>
      <c r="G37" s="21"/>
      <c r="H37" s="22"/>
      <c r="I37" s="21">
        <f t="shared" si="1"/>
        <v>0</v>
      </c>
    </row>
    <row r="38" spans="2:9" x14ac:dyDescent="0.45">
      <c r="B38" s="20" t="s">
        <v>62</v>
      </c>
      <c r="C38" s="21">
        <v>4711527</v>
      </c>
      <c r="D38" s="22">
        <v>5167088</v>
      </c>
      <c r="E38" s="21">
        <f t="shared" si="0"/>
        <v>-455561</v>
      </c>
      <c r="F38" s="20" t="s">
        <v>63</v>
      </c>
      <c r="G38" s="21"/>
      <c r="H38" s="22"/>
      <c r="I38" s="21">
        <f t="shared" si="1"/>
        <v>0</v>
      </c>
    </row>
    <row r="39" spans="2:9" x14ac:dyDescent="0.45">
      <c r="B39" s="20" t="s">
        <v>64</v>
      </c>
      <c r="C39" s="21"/>
      <c r="D39" s="22"/>
      <c r="E39" s="21">
        <f t="shared" si="0"/>
        <v>0</v>
      </c>
      <c r="F39" s="20" t="s">
        <v>65</v>
      </c>
      <c r="G39" s="21"/>
      <c r="H39" s="22"/>
      <c r="I39" s="21">
        <f t="shared" si="1"/>
        <v>0</v>
      </c>
    </row>
    <row r="40" spans="2:9" x14ac:dyDescent="0.45">
      <c r="B40" s="20" t="s">
        <v>66</v>
      </c>
      <c r="C40" s="21">
        <v>1</v>
      </c>
      <c r="D40" s="22">
        <v>1</v>
      </c>
      <c r="E40" s="21">
        <f t="shared" si="0"/>
        <v>0</v>
      </c>
      <c r="F40" s="20" t="s">
        <v>67</v>
      </c>
      <c r="G40" s="21"/>
      <c r="H40" s="22"/>
      <c r="I40" s="21">
        <f t="shared" si="1"/>
        <v>0</v>
      </c>
    </row>
    <row r="41" spans="2:9" x14ac:dyDescent="0.45">
      <c r="B41" s="20" t="s">
        <v>68</v>
      </c>
      <c r="C41" s="21">
        <v>3441012</v>
      </c>
      <c r="D41" s="22">
        <v>2892368</v>
      </c>
      <c r="E41" s="21">
        <f t="shared" si="0"/>
        <v>548644</v>
      </c>
      <c r="F41" s="14" t="s">
        <v>69</v>
      </c>
      <c r="G41" s="15">
        <f>+G9 +G29</f>
        <v>11993757</v>
      </c>
      <c r="H41" s="15">
        <f>+H9 +H29</f>
        <v>8339862</v>
      </c>
      <c r="I41" s="15">
        <f t="shared" si="1"/>
        <v>3653895</v>
      </c>
    </row>
    <row r="42" spans="2:9" x14ac:dyDescent="0.45">
      <c r="B42" s="20" t="s">
        <v>70</v>
      </c>
      <c r="C42" s="21"/>
      <c r="D42" s="22"/>
      <c r="E42" s="21">
        <f t="shared" si="0"/>
        <v>0</v>
      </c>
      <c r="F42" s="23" t="s">
        <v>71</v>
      </c>
      <c r="G42" s="24"/>
      <c r="H42" s="24"/>
      <c r="I42" s="25"/>
    </row>
    <row r="43" spans="2:9" x14ac:dyDescent="0.45">
      <c r="B43" s="20" t="s">
        <v>72</v>
      </c>
      <c r="C43" s="21"/>
      <c r="D43" s="22"/>
      <c r="E43" s="21">
        <f t="shared" si="0"/>
        <v>0</v>
      </c>
      <c r="F43" s="17" t="s">
        <v>73</v>
      </c>
      <c r="G43" s="18">
        <v>37069163</v>
      </c>
      <c r="H43" s="19">
        <v>37069163</v>
      </c>
      <c r="I43" s="18">
        <f t="shared" si="1"/>
        <v>0</v>
      </c>
    </row>
    <row r="44" spans="2:9" x14ac:dyDescent="0.45">
      <c r="B44" s="20" t="s">
        <v>74</v>
      </c>
      <c r="C44" s="21"/>
      <c r="D44" s="22"/>
      <c r="E44" s="21">
        <f t="shared" si="0"/>
        <v>0</v>
      </c>
      <c r="F44" s="20" t="s">
        <v>75</v>
      </c>
      <c r="G44" s="21">
        <v>51044316</v>
      </c>
      <c r="H44" s="22">
        <v>53276524</v>
      </c>
      <c r="I44" s="21">
        <f t="shared" si="1"/>
        <v>-2232208</v>
      </c>
    </row>
    <row r="45" spans="2:9" x14ac:dyDescent="0.45">
      <c r="B45" s="20" t="s">
        <v>76</v>
      </c>
      <c r="C45" s="21">
        <v>342488</v>
      </c>
      <c r="D45" s="22">
        <v>508724</v>
      </c>
      <c r="E45" s="21">
        <f t="shared" si="0"/>
        <v>-166236</v>
      </c>
      <c r="F45" s="20" t="s">
        <v>77</v>
      </c>
      <c r="G45" s="21">
        <v>49000000</v>
      </c>
      <c r="H45" s="22">
        <v>47000600</v>
      </c>
      <c r="I45" s="21">
        <f t="shared" si="1"/>
        <v>1999400</v>
      </c>
    </row>
    <row r="46" spans="2:9" x14ac:dyDescent="0.45">
      <c r="B46" s="20" t="s">
        <v>78</v>
      </c>
      <c r="C46" s="21"/>
      <c r="D46" s="22"/>
      <c r="E46" s="21">
        <f t="shared" si="0"/>
        <v>0</v>
      </c>
      <c r="F46" s="20" t="s">
        <v>79</v>
      </c>
      <c r="G46" s="21">
        <v>37306818</v>
      </c>
      <c r="H46" s="22">
        <v>39249694</v>
      </c>
      <c r="I46" s="21">
        <f t="shared" si="1"/>
        <v>-1942876</v>
      </c>
    </row>
    <row r="47" spans="2:9" x14ac:dyDescent="0.45">
      <c r="B47" s="20" t="s">
        <v>56</v>
      </c>
      <c r="C47" s="21"/>
      <c r="D47" s="22"/>
      <c r="E47" s="21">
        <f t="shared" si="0"/>
        <v>0</v>
      </c>
      <c r="F47" s="20" t="s">
        <v>80</v>
      </c>
      <c r="G47" s="21">
        <v>56524</v>
      </c>
      <c r="H47" s="22">
        <v>2895921</v>
      </c>
      <c r="I47" s="21">
        <f t="shared" si="1"/>
        <v>-2839397</v>
      </c>
    </row>
    <row r="48" spans="2:9" x14ac:dyDescent="0.45">
      <c r="B48" s="20" t="s">
        <v>81</v>
      </c>
      <c r="C48" s="21"/>
      <c r="D48" s="22"/>
      <c r="E48" s="21">
        <f t="shared" si="0"/>
        <v>0</v>
      </c>
      <c r="F48" s="20"/>
      <c r="G48" s="21"/>
      <c r="H48" s="21"/>
      <c r="I48" s="21"/>
    </row>
    <row r="49" spans="2:9" x14ac:dyDescent="0.45">
      <c r="B49" s="20" t="s">
        <v>82</v>
      </c>
      <c r="C49" s="21"/>
      <c r="D49" s="22"/>
      <c r="E49" s="21">
        <f t="shared" si="0"/>
        <v>0</v>
      </c>
      <c r="F49" s="20"/>
      <c r="G49" s="21"/>
      <c r="H49" s="21"/>
      <c r="I49" s="21"/>
    </row>
    <row r="50" spans="2:9" x14ac:dyDescent="0.45">
      <c r="B50" s="20" t="s">
        <v>83</v>
      </c>
      <c r="C50" s="21">
        <v>6580477</v>
      </c>
      <c r="D50" s="22">
        <v>5583220</v>
      </c>
      <c r="E50" s="21">
        <f t="shared" si="0"/>
        <v>997257</v>
      </c>
      <c r="F50" s="20"/>
      <c r="G50" s="21"/>
      <c r="H50" s="21"/>
      <c r="I50" s="21"/>
    </row>
    <row r="51" spans="2:9" x14ac:dyDescent="0.45">
      <c r="B51" s="20" t="s">
        <v>84</v>
      </c>
      <c r="C51" s="21">
        <v>49000000</v>
      </c>
      <c r="D51" s="22">
        <v>47000600</v>
      </c>
      <c r="E51" s="21">
        <f t="shared" si="0"/>
        <v>1999400</v>
      </c>
      <c r="F51" s="20"/>
      <c r="G51" s="21"/>
      <c r="H51" s="21"/>
      <c r="I51" s="21"/>
    </row>
    <row r="52" spans="2:9" x14ac:dyDescent="0.45">
      <c r="B52" s="20" t="s">
        <v>85</v>
      </c>
      <c r="C52" s="21"/>
      <c r="D52" s="22"/>
      <c r="E52" s="21">
        <f t="shared" si="0"/>
        <v>0</v>
      </c>
      <c r="F52" s="20"/>
      <c r="G52" s="21"/>
      <c r="H52" s="21"/>
      <c r="I52" s="21"/>
    </row>
    <row r="53" spans="2:9" x14ac:dyDescent="0.45">
      <c r="B53" s="20" t="s">
        <v>86</v>
      </c>
      <c r="C53" s="21"/>
      <c r="D53" s="22"/>
      <c r="E53" s="21">
        <f t="shared" si="0"/>
        <v>0</v>
      </c>
      <c r="F53" s="20"/>
      <c r="G53" s="21"/>
      <c r="H53" s="21"/>
      <c r="I53" s="21"/>
    </row>
    <row r="54" spans="2:9" x14ac:dyDescent="0.45">
      <c r="B54" s="20" t="s">
        <v>87</v>
      </c>
      <c r="C54" s="21"/>
      <c r="D54" s="22"/>
      <c r="E54" s="21">
        <f t="shared" si="0"/>
        <v>0</v>
      </c>
      <c r="F54" s="20"/>
      <c r="G54" s="21"/>
      <c r="H54" s="21"/>
      <c r="I54" s="21"/>
    </row>
    <row r="55" spans="2:9" x14ac:dyDescent="0.45">
      <c r="B55" s="20" t="s">
        <v>39</v>
      </c>
      <c r="C55" s="21"/>
      <c r="D55" s="22"/>
      <c r="E55" s="21">
        <f t="shared" si="0"/>
        <v>0</v>
      </c>
      <c r="F55" s="26"/>
      <c r="G55" s="27"/>
      <c r="H55" s="27"/>
      <c r="I55" s="27"/>
    </row>
    <row r="56" spans="2:9" x14ac:dyDescent="0.45">
      <c r="B56" s="26" t="s">
        <v>41</v>
      </c>
      <c r="C56" s="27"/>
      <c r="D56" s="28"/>
      <c r="E56" s="27">
        <f t="shared" si="0"/>
        <v>0</v>
      </c>
      <c r="F56" s="14" t="s">
        <v>88</v>
      </c>
      <c r="G56" s="15">
        <f>+G43 +G44 +G45 +G46</f>
        <v>174420297</v>
      </c>
      <c r="H56" s="15">
        <f>+H43 +H44 +H45 +H46</f>
        <v>176595981</v>
      </c>
      <c r="I56" s="15">
        <f t="shared" si="1"/>
        <v>-2175684</v>
      </c>
    </row>
    <row r="57" spans="2:9" x14ac:dyDescent="0.45">
      <c r="B57" s="14" t="s">
        <v>89</v>
      </c>
      <c r="C57" s="15">
        <f>+C9 +C29</f>
        <v>186414054</v>
      </c>
      <c r="D57" s="15">
        <f>+D9 +D29</f>
        <v>184935843</v>
      </c>
      <c r="E57" s="15">
        <f t="shared" si="0"/>
        <v>1478211</v>
      </c>
      <c r="F57" s="29" t="s">
        <v>90</v>
      </c>
      <c r="G57" s="30">
        <f>+G41 +G56</f>
        <v>186414054</v>
      </c>
      <c r="H57" s="30">
        <f>+H41 +H56</f>
        <v>184935843</v>
      </c>
      <c r="I57" s="30">
        <f t="shared" si="1"/>
        <v>1478211</v>
      </c>
    </row>
  </sheetData>
  <mergeCells count="5">
    <mergeCell ref="B3:I3"/>
    <mergeCell ref="B5:I5"/>
    <mergeCell ref="B7:E7"/>
    <mergeCell ref="F7:I7"/>
    <mergeCell ref="F42:I42"/>
  </mergeCells>
  <phoneticPr fontId="2"/>
  <pageMargins left="0.7" right="0.7" top="0.75" bottom="0.75" header="0.3" footer="0.3"/>
  <pageSetup paperSize="9" fitToHeight="0" orientation="portrait" r:id="rId1"/>
  <headerFooter>
    <oddHeader>&amp;L社会福祉法人慈光保育園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惟 玉前</dc:creator>
  <cp:lastModifiedBy>惟 玉前</cp:lastModifiedBy>
  <dcterms:created xsi:type="dcterms:W3CDTF">2024-06-21T05:45:15Z</dcterms:created>
  <dcterms:modified xsi:type="dcterms:W3CDTF">2024-06-21T05:45:15Z</dcterms:modified>
</cp:coreProperties>
</file>